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4790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'Sheet1'!$A$1:$Q$16</definedName>
  </definedNames>
  <calcPr fullCalcOnLoad="1"/>
</workbook>
</file>

<file path=xl/sharedStrings.xml><?xml version="1.0" encoding="utf-8"?>
<sst xmlns="http://schemas.openxmlformats.org/spreadsheetml/2006/main" count="58" uniqueCount="46">
  <si>
    <t>Malus</t>
  </si>
  <si>
    <t>domestica</t>
  </si>
  <si>
    <t>sieversii</t>
  </si>
  <si>
    <t>hupehensis</t>
  </si>
  <si>
    <t>fusca</t>
  </si>
  <si>
    <t>orientalis</t>
  </si>
  <si>
    <t>prattii</t>
  </si>
  <si>
    <t>sylvestris</t>
  </si>
  <si>
    <t>toringo</t>
  </si>
  <si>
    <t>transitoria</t>
  </si>
  <si>
    <t>zhaojiaoensis</t>
  </si>
  <si>
    <t>Pyrus</t>
  </si>
  <si>
    <t>communis</t>
  </si>
  <si>
    <t>pyrifolia</t>
  </si>
  <si>
    <t>ussuriensis</t>
  </si>
  <si>
    <t>hybrids (5)</t>
  </si>
  <si>
    <t>hybrids</t>
  </si>
  <si>
    <t>Fragaria</t>
  </si>
  <si>
    <t>chiloensis</t>
  </si>
  <si>
    <t>vesca</t>
  </si>
  <si>
    <t>virginiana</t>
  </si>
  <si>
    <t>Fragaria x ananassa</t>
  </si>
  <si>
    <t>hybrids (2)</t>
  </si>
  <si>
    <t>Prunus</t>
  </si>
  <si>
    <t>armeniaca</t>
  </si>
  <si>
    <t>avium</t>
  </si>
  <si>
    <t>cerasus</t>
  </si>
  <si>
    <t>dulcis</t>
  </si>
  <si>
    <t>persica</t>
  </si>
  <si>
    <t>hybrids (8)</t>
  </si>
  <si>
    <t>Rubus</t>
  </si>
  <si>
    <t>idaeus</t>
  </si>
  <si>
    <t>occidentalis</t>
  </si>
  <si>
    <t>spectabilis</t>
  </si>
  <si>
    <t>strigosus</t>
  </si>
  <si>
    <t>ursinus</t>
  </si>
  <si>
    <t xml:space="preserve">hybrids </t>
  </si>
  <si>
    <t>Rosa</t>
  </si>
  <si>
    <t>species (47)</t>
  </si>
  <si>
    <t># Accn.</t>
  </si>
  <si>
    <t>Species</t>
  </si>
  <si>
    <t>other sp. (73)</t>
  </si>
  <si>
    <t>other sp. (24)</t>
  </si>
  <si>
    <t>other sp. (174)</t>
  </si>
  <si>
    <t>other sp. (13)</t>
  </si>
  <si>
    <t>ROSACEAE HOLDINGS IN THE NATIONAL PLANT GERMPLASM SYSTEM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</si>
</sst>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12.421875" style="0" customWidth="1"/>
    <col min="2" max="2" width="7.28125" style="0" customWidth="1"/>
    <col min="3" max="3" width="0.85546875" style="0" customWidth="1"/>
    <col min="4" max="4" width="11.421875" style="0" customWidth="1"/>
    <col min="5" max="5" width="6.8515625" style="0" customWidth="1"/>
    <col min="6" max="6" width="0.85546875" style="0" customWidth="1"/>
    <col min="7" max="7" width="17.8515625" style="0" customWidth="1"/>
    <col min="8" max="8" width="7.00390625" style="0" customWidth="1"/>
    <col min="9" max="9" width="0.9921875" style="0" customWidth="1"/>
    <col min="10" max="10" width="11.8515625" style="0" customWidth="1"/>
    <col min="11" max="11" width="7.140625" style="0" customWidth="1"/>
    <col min="12" max="12" width="1.421875" style="0" customWidth="1"/>
    <col min="13" max="13" width="12.8515625" style="0" customWidth="1"/>
    <col min="14" max="14" width="6.8515625" style="0" customWidth="1"/>
    <col min="15" max="15" width="1.28515625" style="0" customWidth="1"/>
    <col min="16" max="16" width="11.00390625" style="0" customWidth="1"/>
    <col min="17" max="17" width="6.8515625" style="0" customWidth="1"/>
  </cols>
  <sheetData>
    <row r="1" ht="12.75">
      <c r="E1" t="s">
        <v>45</v>
      </c>
    </row>
    <row r="3" spans="1:16" ht="12.75">
      <c r="A3" s="2" t="s">
        <v>0</v>
      </c>
      <c r="B3" s="3"/>
      <c r="C3" s="3"/>
      <c r="D3" s="2" t="s">
        <v>11</v>
      </c>
      <c r="E3" s="3"/>
      <c r="F3" s="3"/>
      <c r="G3" s="2" t="s">
        <v>17</v>
      </c>
      <c r="H3" s="3"/>
      <c r="I3" s="3"/>
      <c r="J3" s="2" t="s">
        <v>23</v>
      </c>
      <c r="K3" s="3"/>
      <c r="L3" s="3"/>
      <c r="M3" s="2" t="s">
        <v>30</v>
      </c>
      <c r="P3" s="4" t="s">
        <v>37</v>
      </c>
    </row>
    <row r="4" spans="1:17" ht="12.75">
      <c r="A4" s="1" t="s">
        <v>40</v>
      </c>
      <c r="B4" s="1" t="s">
        <v>39</v>
      </c>
      <c r="D4" s="1" t="s">
        <v>40</v>
      </c>
      <c r="E4" s="1" t="s">
        <v>39</v>
      </c>
      <c r="G4" s="1" t="s">
        <v>40</v>
      </c>
      <c r="H4" s="1" t="s">
        <v>39</v>
      </c>
      <c r="J4" s="1" t="s">
        <v>40</v>
      </c>
      <c r="K4" s="1" t="s">
        <v>39</v>
      </c>
      <c r="M4" s="1" t="s">
        <v>40</v>
      </c>
      <c r="N4" s="1" t="s">
        <v>39</v>
      </c>
      <c r="O4" s="3"/>
      <c r="P4" s="1" t="s">
        <v>40</v>
      </c>
      <c r="Q4" s="1" t="s">
        <v>39</v>
      </c>
    </row>
    <row r="5" spans="1:17" ht="12.75">
      <c r="A5" t="s">
        <v>1</v>
      </c>
      <c r="B5">
        <v>1450</v>
      </c>
      <c r="D5" t="s">
        <v>12</v>
      </c>
      <c r="E5">
        <f>1016+66+44</f>
        <v>1126</v>
      </c>
      <c r="G5" t="s">
        <v>18</v>
      </c>
      <c r="H5">
        <f>170+17+208+15+32+2</f>
        <v>444</v>
      </c>
      <c r="J5" t="s">
        <v>24</v>
      </c>
      <c r="K5">
        <v>317</v>
      </c>
      <c r="M5" t="s">
        <v>31</v>
      </c>
      <c r="N5">
        <v>387</v>
      </c>
      <c r="P5" t="s">
        <v>38</v>
      </c>
      <c r="Q5">
        <v>128</v>
      </c>
    </row>
    <row r="6" spans="1:14" ht="12.75">
      <c r="A6" t="s">
        <v>2</v>
      </c>
      <c r="B6">
        <f>2789+37+4</f>
        <v>2830</v>
      </c>
      <c r="D6" t="s">
        <v>13</v>
      </c>
      <c r="E6">
        <v>121</v>
      </c>
      <c r="G6" t="s">
        <v>19</v>
      </c>
      <c r="H6">
        <f>70+5+15+14+22+3+11</f>
        <v>140</v>
      </c>
      <c r="J6" t="s">
        <v>25</v>
      </c>
      <c r="K6">
        <v>149</v>
      </c>
      <c r="M6" t="s">
        <v>32</v>
      </c>
      <c r="N6">
        <v>82</v>
      </c>
    </row>
    <row r="7" spans="1:14" ht="12.75">
      <c r="A7" t="s">
        <v>3</v>
      </c>
      <c r="B7">
        <v>203</v>
      </c>
      <c r="D7" t="s">
        <v>14</v>
      </c>
      <c r="E7">
        <v>93</v>
      </c>
      <c r="G7" t="s">
        <v>20</v>
      </c>
      <c r="H7">
        <f>293+41+43+31+28</f>
        <v>436</v>
      </c>
      <c r="J7" t="s">
        <v>1</v>
      </c>
      <c r="K7">
        <f>170+28</f>
        <v>198</v>
      </c>
      <c r="M7" t="s">
        <v>33</v>
      </c>
      <c r="N7">
        <v>54</v>
      </c>
    </row>
    <row r="8" spans="1:14" ht="12.75">
      <c r="A8" t="s">
        <v>4</v>
      </c>
      <c r="B8">
        <v>148</v>
      </c>
      <c r="D8" t="s">
        <v>15</v>
      </c>
      <c r="E8">
        <v>11</v>
      </c>
      <c r="G8" t="s">
        <v>21</v>
      </c>
      <c r="H8">
        <v>601</v>
      </c>
      <c r="J8" t="s">
        <v>26</v>
      </c>
      <c r="K8">
        <v>122</v>
      </c>
      <c r="M8" t="s">
        <v>34</v>
      </c>
      <c r="N8">
        <v>97</v>
      </c>
    </row>
    <row r="9" spans="1:14" ht="12.75">
      <c r="A9" t="s">
        <v>5</v>
      </c>
      <c r="B9">
        <v>839</v>
      </c>
      <c r="D9" t="s">
        <v>42</v>
      </c>
      <c r="E9">
        <f>38+73+126+1016+66+44+26+4+26+33+1+36+8+1+44+194+17+5+1+23+21+34+2+121+11+3+35+247+14+93+10+4-11-1126-121-93</f>
        <v>1026</v>
      </c>
      <c r="G9" t="s">
        <v>22</v>
      </c>
      <c r="H9">
        <v>44</v>
      </c>
      <c r="J9" t="s">
        <v>27</v>
      </c>
      <c r="K9">
        <v>111</v>
      </c>
      <c r="M9" t="s">
        <v>35</v>
      </c>
      <c r="N9">
        <v>79</v>
      </c>
    </row>
    <row r="10" spans="1:14" ht="12.75">
      <c r="A10" t="s">
        <v>6</v>
      </c>
      <c r="B10">
        <v>88</v>
      </c>
      <c r="G10" t="s">
        <v>44</v>
      </c>
      <c r="H10">
        <f>12+1+20+3+13+6+13+7+14+1+15+5+1</f>
        <v>111</v>
      </c>
      <c r="J10" t="s">
        <v>28</v>
      </c>
      <c r="K10">
        <f>365+19+25</f>
        <v>409</v>
      </c>
      <c r="M10" t="s">
        <v>36</v>
      </c>
      <c r="N10">
        <v>198</v>
      </c>
    </row>
    <row r="11" spans="1:14" ht="12.75">
      <c r="A11" t="s">
        <v>7</v>
      </c>
      <c r="B11">
        <v>70</v>
      </c>
      <c r="J11" t="s">
        <v>29</v>
      </c>
      <c r="K11">
        <f>79+8+9</f>
        <v>96</v>
      </c>
      <c r="M11" t="s">
        <v>43</v>
      </c>
      <c r="N11">
        <v>1225</v>
      </c>
    </row>
    <row r="12" spans="1:11" ht="12.75">
      <c r="A12" t="s">
        <v>8</v>
      </c>
      <c r="B12">
        <v>126</v>
      </c>
      <c r="J12" t="s">
        <v>41</v>
      </c>
      <c r="K12">
        <f>2140-96-409-111-122-198-149-317</f>
        <v>738</v>
      </c>
    </row>
    <row r="13" spans="1:2" ht="12.75">
      <c r="A13" t="s">
        <v>9</v>
      </c>
      <c r="B13">
        <v>96</v>
      </c>
    </row>
    <row r="14" spans="1:2" ht="12.75">
      <c r="A14" t="s">
        <v>10</v>
      </c>
      <c r="B14">
        <v>59</v>
      </c>
    </row>
    <row r="15" spans="1:2" ht="12.75">
      <c r="A15" t="s">
        <v>16</v>
      </c>
      <c r="B15">
        <f>24+12+25+9+5+13+5+4+333</f>
        <v>430</v>
      </c>
    </row>
    <row r="16" spans="1:2" ht="12.75">
      <c r="A16" t="s">
        <v>42</v>
      </c>
      <c r="B16">
        <f>59+65+163+2+97+1450+2+4+12+148+14+4+203+72+62+5+6+839+89+51+12+23+2789+37+17+9+70+126+96+2+3+18+59+3-SUM(B5:B14)+128</f>
        <v>830</v>
      </c>
    </row>
  </sheetData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USDA-ARS-NCGRP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GVolk</dc:creator>
  <cp:keywords/>
  <dc:description/>
  <cp:lastModifiedBy>GVolk</cp:lastModifiedBy>
  <dcterms:created xsi:type="dcterms:W3CDTF">2007-06-19T16:13:39Z</dcterms:created>
  <dcterms:modified xsi:type="dcterms:W3CDTF">2007-06-19T17:23:57Z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